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831B0556-2CA9-4E73-BEAB-75890DE0B99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024" sheetId="1" r:id="rId1"/>
  </sheets>
  <calcPr calcId="181029"/>
</workbook>
</file>

<file path=xl/calcChain.xml><?xml version="1.0" encoding="utf-8"?>
<calcChain xmlns="http://schemas.openxmlformats.org/spreadsheetml/2006/main">
  <c r="R4" i="1" l="1"/>
  <c r="R10" i="1"/>
  <c r="R11" i="1"/>
  <c r="O16" i="1"/>
  <c r="R16" i="1" s="1"/>
  <c r="F33" i="1" s="1"/>
  <c r="K16" i="1"/>
  <c r="N16" i="1" s="1"/>
  <c r="E33" i="1" s="1"/>
  <c r="G16" i="1"/>
  <c r="J16" i="1" s="1"/>
  <c r="D33" i="1" s="1"/>
  <c r="D16" i="1"/>
  <c r="E16" i="1"/>
  <c r="C16" i="1"/>
  <c r="F14" i="1"/>
  <c r="C31" i="1" s="1"/>
  <c r="F15" i="1"/>
  <c r="C32" i="1" s="1"/>
  <c r="J14" i="1"/>
  <c r="D31" i="1" s="1"/>
  <c r="J15" i="1"/>
  <c r="D32" i="1" s="1"/>
  <c r="N14" i="1"/>
  <c r="E31" i="1" s="1"/>
  <c r="N15" i="1"/>
  <c r="E32" i="1" s="1"/>
  <c r="R14" i="1"/>
  <c r="F31" i="1" s="1"/>
  <c r="R15" i="1"/>
  <c r="F32" i="1" s="1"/>
  <c r="F4" i="1"/>
  <c r="E12" i="1"/>
  <c r="C12" i="1"/>
  <c r="S14" i="1" l="1"/>
  <c r="G31" i="1" s="1"/>
  <c r="F16" i="1"/>
  <c r="S15" i="1"/>
  <c r="G32" i="1" s="1"/>
  <c r="N4" i="1"/>
  <c r="F28" i="1"/>
  <c r="E28" i="1"/>
  <c r="D28" i="1"/>
  <c r="C28" i="1"/>
  <c r="F27" i="1"/>
  <c r="E27" i="1"/>
  <c r="D27" i="1"/>
  <c r="C27" i="1"/>
  <c r="F26" i="1"/>
  <c r="E26" i="1"/>
  <c r="C26" i="1"/>
  <c r="F25" i="1"/>
  <c r="E25" i="1"/>
  <c r="D25" i="1"/>
  <c r="C25" i="1"/>
  <c r="F23" i="1"/>
  <c r="E23" i="1"/>
  <c r="D23" i="1"/>
  <c r="C23" i="1"/>
  <c r="F22" i="1"/>
  <c r="E22" i="1"/>
  <c r="D22" i="1"/>
  <c r="C22" i="1"/>
  <c r="Q12" i="1"/>
  <c r="P12" i="1"/>
  <c r="O12" i="1"/>
  <c r="M12" i="1"/>
  <c r="L12" i="1"/>
  <c r="K12" i="1"/>
  <c r="I12" i="1"/>
  <c r="G12" i="1"/>
  <c r="D12" i="1"/>
  <c r="N11" i="1"/>
  <c r="J11" i="1"/>
  <c r="F11" i="1"/>
  <c r="N10" i="1"/>
  <c r="J10" i="1"/>
  <c r="F10" i="1"/>
  <c r="R9" i="1"/>
  <c r="N9" i="1"/>
  <c r="J9" i="1"/>
  <c r="F9" i="1"/>
  <c r="R8" i="1"/>
  <c r="N8" i="1"/>
  <c r="D26" i="1"/>
  <c r="F8" i="1"/>
  <c r="R7" i="1"/>
  <c r="N7" i="1"/>
  <c r="J7" i="1"/>
  <c r="F7" i="1"/>
  <c r="Q6" i="1"/>
  <c r="P6" i="1"/>
  <c r="O6" i="1"/>
  <c r="M6" i="1"/>
  <c r="L6" i="1"/>
  <c r="K6" i="1"/>
  <c r="I6" i="1"/>
  <c r="H6" i="1"/>
  <c r="G6" i="1"/>
  <c r="E6" i="1"/>
  <c r="D6" i="1"/>
  <c r="C6" i="1"/>
  <c r="R5" i="1"/>
  <c r="N5" i="1"/>
  <c r="J5" i="1"/>
  <c r="F5" i="1"/>
  <c r="J4" i="1"/>
  <c r="S16" i="1" l="1"/>
  <c r="G33" i="1" s="1"/>
  <c r="C33" i="1"/>
  <c r="R12" i="1"/>
  <c r="Q13" i="1"/>
  <c r="S5" i="1"/>
  <c r="D13" i="1"/>
  <c r="I13" i="1"/>
  <c r="F24" i="1"/>
  <c r="S9" i="1"/>
  <c r="S10" i="1"/>
  <c r="S11" i="1"/>
  <c r="G27" i="1"/>
  <c r="G28" i="1"/>
  <c r="S7" i="1"/>
  <c r="P13" i="1"/>
  <c r="J8" i="1"/>
  <c r="S8" i="1" s="1"/>
  <c r="G26" i="1"/>
  <c r="G23" i="1"/>
  <c r="G25" i="1"/>
  <c r="S4" i="1"/>
  <c r="N6" i="1"/>
  <c r="G22" i="1"/>
  <c r="J6" i="1"/>
  <c r="C24" i="1"/>
  <c r="M13" i="1"/>
  <c r="L13" i="1"/>
  <c r="N12" i="1"/>
  <c r="C29" i="1"/>
  <c r="E13" i="1"/>
  <c r="H12" i="1"/>
  <c r="D29" i="1" s="1"/>
  <c r="C13" i="1"/>
  <c r="G13" i="1"/>
  <c r="K13" i="1"/>
  <c r="O13" i="1"/>
  <c r="D24" i="1"/>
  <c r="E29" i="1"/>
  <c r="E24" i="1"/>
  <c r="F29" i="1"/>
  <c r="F6" i="1"/>
  <c r="R6" i="1"/>
  <c r="F12" i="1"/>
  <c r="G24" i="1" l="1"/>
  <c r="G29" i="1"/>
  <c r="J12" i="1"/>
  <c r="S12" i="1" s="1"/>
  <c r="R13" i="1"/>
  <c r="F30" i="1"/>
  <c r="H13" i="1"/>
  <c r="D30" i="1" s="1"/>
  <c r="N13" i="1"/>
  <c r="E30" i="1"/>
  <c r="S6" i="1"/>
  <c r="C30" i="1"/>
  <c r="F13" i="1"/>
  <c r="J13" i="1" l="1"/>
  <c r="S13" i="1" s="1"/>
  <c r="G30" i="1"/>
</calcChain>
</file>

<file path=xl/sharedStrings.xml><?xml version="1.0" encoding="utf-8"?>
<sst xmlns="http://schemas.openxmlformats.org/spreadsheetml/2006/main" count="52" uniqueCount="34">
  <si>
    <t>Ian</t>
  </si>
  <si>
    <t>Feb</t>
  </si>
  <si>
    <t>Mar</t>
  </si>
  <si>
    <t>Q1</t>
  </si>
  <si>
    <t>Apr</t>
  </si>
  <si>
    <t>Mai</t>
  </si>
  <si>
    <t>Iun</t>
  </si>
  <si>
    <t>Q2</t>
  </si>
  <si>
    <t>Iul</t>
  </si>
  <si>
    <t>Aug</t>
  </si>
  <si>
    <t>Sep</t>
  </si>
  <si>
    <t>Q3</t>
  </si>
  <si>
    <t>Oct</t>
  </si>
  <si>
    <t>Nov</t>
  </si>
  <si>
    <t>Dec</t>
  </si>
  <si>
    <t>Q4</t>
  </si>
  <si>
    <t>Productia vanduta</t>
  </si>
  <si>
    <t>Alte venituri (chirii, refacturari)</t>
  </si>
  <si>
    <t xml:space="preserve">Cifra de afaceri </t>
  </si>
  <si>
    <t>Chelt. cu mat. Prime, cons. si alte chelt</t>
  </si>
  <si>
    <t>Alte cheltuieli externe (cu energie si apa)</t>
  </si>
  <si>
    <t>Cheltuieli cu personalul</t>
  </si>
  <si>
    <t>Alte cheltuieli de exploatare (imp, taxe, serv)</t>
  </si>
  <si>
    <t>Cheltuieli de exploatare</t>
  </si>
  <si>
    <t>Profit/Pierdere din exploatare</t>
  </si>
  <si>
    <t>Venituri financiare</t>
  </si>
  <si>
    <t>Cheltuieli financiare</t>
  </si>
  <si>
    <t>Profit/Pierdere financiara</t>
  </si>
  <si>
    <t xml:space="preserve">Cheltuieli cu amortizarea </t>
  </si>
  <si>
    <t>Presedinte CA</t>
  </si>
  <si>
    <t>SC IASITEX SA</t>
  </si>
  <si>
    <t>BVC 2024</t>
  </si>
  <si>
    <t>Vuza Eduard</t>
  </si>
  <si>
    <t>Total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</si>
</sst>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3" fontId="3" fillId="3" borderId="1" xfId="0" applyNumberFormat="1" applyFont="1" applyFill="1" applyBorder="1"/>
    <xf numFmtId="3" fontId="3" fillId="2" borderId="1" xfId="0" applyNumberFormat="1" applyFont="1" applyFill="1" applyBorder="1"/>
    <xf numFmtId="0" fontId="4" fillId="2" borderId="1" xfId="0" applyFont="1" applyFill="1" applyBorder="1"/>
    <xf numFmtId="3" fontId="4" fillId="3" borderId="1" xfId="0" applyNumberFormat="1" applyFont="1" applyFill="1" applyBorder="1"/>
    <xf numFmtId="3" fontId="4" fillId="2" borderId="1" xfId="0" applyNumberFormat="1" applyFont="1" applyFill="1" applyBorder="1"/>
    <xf numFmtId="164" fontId="4" fillId="2" borderId="1" xfId="0" applyNumberFormat="1" applyFont="1" applyFill="1" applyBorder="1"/>
    <xf numFmtId="164" fontId="3" fillId="2" borderId="1" xfId="0" applyNumberFormat="1" applyFont="1" applyFill="1" applyBorder="1"/>
    <xf numFmtId="3" fontId="4" fillId="0" borderId="1" xfId="0" applyNumberFormat="1" applyFont="1" applyBorder="1"/>
    <xf numFmtId="0" fontId="4" fillId="0" borderId="1" xfId="0" applyFont="1" applyBorder="1"/>
    <xf numFmtId="3" fontId="2" fillId="0" borderId="0" xfId="0" applyNumberFormat="1" applyFont="1"/>
    <xf numFmtId="3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38"/>
  <sheetViews>
    <sheetView tabSelected="1" workbookViewId="0">
      <selection activeCell="S30" sqref="S30"/>
    </sheetView>
  </sheetViews>
  <sheetFormatPr defaultRowHeight="15" x14ac:dyDescent="0.25"/>
  <cols>
    <col min="1" max="1" width="3.28515625" customWidth="1"/>
    <col min="2" max="2" width="24.28515625" customWidth="1"/>
    <col min="3" max="3" width="6.7109375" customWidth="1"/>
    <col min="4" max="5" width="6.42578125" customWidth="1"/>
    <col min="6" max="6" width="6.7109375" customWidth="1"/>
    <col min="7" max="7" width="7.7109375" customWidth="1"/>
    <col min="8" max="8" width="6.140625" customWidth="1"/>
    <col min="9" max="9" width="6.7109375" customWidth="1"/>
    <col min="10" max="10" width="7.140625" customWidth="1"/>
    <col min="11" max="11" width="6.140625" customWidth="1"/>
    <col min="12" max="12" width="6.28515625" customWidth="1"/>
    <col min="13" max="13" width="6.140625" customWidth="1"/>
    <col min="14" max="14" width="7.42578125" customWidth="1"/>
    <col min="15" max="15" width="6.28515625" customWidth="1"/>
    <col min="16" max="16" width="6.140625" customWidth="1"/>
    <col min="17" max="17" width="6.28515625" customWidth="1"/>
    <col min="18" max="18" width="6.5703125" customWidth="1"/>
    <col min="19" max="19" width="7.5703125" customWidth="1"/>
  </cols>
  <sheetData>
    <row r="1" spans="2:19" x14ac:dyDescent="0.25"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x14ac:dyDescent="0.25">
      <c r="B3" s="3" t="s">
        <v>31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4" t="s">
        <v>14</v>
      </c>
      <c r="R3" s="4" t="s">
        <v>15</v>
      </c>
      <c r="S3" s="4" t="s">
        <v>33</v>
      </c>
    </row>
    <row r="4" spans="2:19" x14ac:dyDescent="0.25">
      <c r="B4" s="5" t="s">
        <v>16</v>
      </c>
      <c r="C4" s="6">
        <v>55000</v>
      </c>
      <c r="D4" s="6">
        <v>55000</v>
      </c>
      <c r="E4" s="6">
        <v>55000</v>
      </c>
      <c r="F4" s="6">
        <f>SUM(C4:E4)</f>
        <v>165000</v>
      </c>
      <c r="G4" s="6">
        <v>55000</v>
      </c>
      <c r="H4" s="6">
        <v>55000</v>
      </c>
      <c r="I4" s="6">
        <v>55000</v>
      </c>
      <c r="J4" s="7">
        <f>SUM(G4:I4)</f>
        <v>165000</v>
      </c>
      <c r="K4" s="6">
        <v>55000</v>
      </c>
      <c r="L4" s="6">
        <v>55000</v>
      </c>
      <c r="M4" s="6">
        <v>55000</v>
      </c>
      <c r="N4" s="7">
        <f>SUM(K4:M4)</f>
        <v>165000</v>
      </c>
      <c r="O4" s="6">
        <v>55000</v>
      </c>
      <c r="P4" s="6">
        <v>55000</v>
      </c>
      <c r="Q4" s="6">
        <v>55000</v>
      </c>
      <c r="R4" s="6">
        <f>SUM(O4:Q4)</f>
        <v>165000</v>
      </c>
      <c r="S4" s="6">
        <f>F4+J4+N4+R4</f>
        <v>660000</v>
      </c>
    </row>
    <row r="5" spans="2:19" x14ac:dyDescent="0.25">
      <c r="B5" s="8" t="s">
        <v>17</v>
      </c>
      <c r="C5" s="9">
        <v>0</v>
      </c>
      <c r="D5" s="9">
        <v>0</v>
      </c>
      <c r="E5" s="9">
        <v>0</v>
      </c>
      <c r="F5" s="10">
        <f>SUM(C5:E5)</f>
        <v>0</v>
      </c>
      <c r="G5" s="9">
        <v>0</v>
      </c>
      <c r="H5" s="9">
        <v>0</v>
      </c>
      <c r="I5" s="9">
        <v>0</v>
      </c>
      <c r="J5" s="10">
        <f t="shared" ref="J5:J16" si="0">SUM(G5:I5)</f>
        <v>0</v>
      </c>
      <c r="K5" s="9">
        <v>0</v>
      </c>
      <c r="L5" s="9">
        <v>0</v>
      </c>
      <c r="M5" s="9">
        <v>0</v>
      </c>
      <c r="N5" s="10">
        <f>SUM(K5:M5)</f>
        <v>0</v>
      </c>
      <c r="O5" s="9">
        <v>0</v>
      </c>
      <c r="P5" s="9">
        <v>0</v>
      </c>
      <c r="Q5" s="9">
        <v>0</v>
      </c>
      <c r="R5" s="10">
        <f t="shared" ref="R5:R16" si="1">SUM(O5:Q5)</f>
        <v>0</v>
      </c>
      <c r="S5" s="9">
        <f>F5+J5+N5+R5</f>
        <v>0</v>
      </c>
    </row>
    <row r="6" spans="2:19" x14ac:dyDescent="0.25">
      <c r="B6" s="5" t="s">
        <v>18</v>
      </c>
      <c r="C6" s="6">
        <f>C4+C5</f>
        <v>55000</v>
      </c>
      <c r="D6" s="6">
        <f>D4+D5</f>
        <v>55000</v>
      </c>
      <c r="E6" s="6">
        <f>E4+E5</f>
        <v>55000</v>
      </c>
      <c r="F6" s="10">
        <f t="shared" ref="F6:F16" si="2">SUM(C6:E6)</f>
        <v>165000</v>
      </c>
      <c r="G6" s="6">
        <f>G4+G5</f>
        <v>55000</v>
      </c>
      <c r="H6" s="6">
        <f>H4+H5</f>
        <v>55000</v>
      </c>
      <c r="I6" s="6">
        <f>I4+I5</f>
        <v>55000</v>
      </c>
      <c r="J6" s="10">
        <f t="shared" si="0"/>
        <v>165000</v>
      </c>
      <c r="K6" s="6">
        <f>K4+K5</f>
        <v>55000</v>
      </c>
      <c r="L6" s="6">
        <f>L4+L5</f>
        <v>55000</v>
      </c>
      <c r="M6" s="6">
        <f>M4+M5</f>
        <v>55000</v>
      </c>
      <c r="N6" s="10">
        <f t="shared" ref="N6:N16" si="3">SUM(K6:M6)</f>
        <v>165000</v>
      </c>
      <c r="O6" s="6">
        <f>O4+O5</f>
        <v>55000</v>
      </c>
      <c r="P6" s="6">
        <f>P4+P5</f>
        <v>55000</v>
      </c>
      <c r="Q6" s="6">
        <f>Q4+Q5</f>
        <v>55000</v>
      </c>
      <c r="R6" s="7">
        <f t="shared" si="1"/>
        <v>165000</v>
      </c>
      <c r="S6" s="6">
        <f t="shared" ref="S6:S16" si="4">F6+J6+N6+R6</f>
        <v>660000</v>
      </c>
    </row>
    <row r="7" spans="2:19" x14ac:dyDescent="0.25">
      <c r="B7" s="11" t="s">
        <v>19</v>
      </c>
      <c r="C7" s="9">
        <v>300</v>
      </c>
      <c r="D7" s="9">
        <v>300</v>
      </c>
      <c r="E7" s="9">
        <v>300</v>
      </c>
      <c r="F7" s="10">
        <f t="shared" si="2"/>
        <v>900</v>
      </c>
      <c r="G7" s="9">
        <v>300</v>
      </c>
      <c r="H7" s="9">
        <v>300</v>
      </c>
      <c r="I7" s="9">
        <v>300</v>
      </c>
      <c r="J7" s="10">
        <f t="shared" si="0"/>
        <v>900</v>
      </c>
      <c r="K7" s="9">
        <v>300</v>
      </c>
      <c r="L7" s="9">
        <v>300</v>
      </c>
      <c r="M7" s="9">
        <v>300</v>
      </c>
      <c r="N7" s="10">
        <f t="shared" si="3"/>
        <v>900</v>
      </c>
      <c r="O7" s="9">
        <v>300</v>
      </c>
      <c r="P7" s="9">
        <v>300</v>
      </c>
      <c r="Q7" s="9">
        <v>300</v>
      </c>
      <c r="R7" s="10">
        <f t="shared" si="1"/>
        <v>900</v>
      </c>
      <c r="S7" s="9">
        <f t="shared" si="4"/>
        <v>3600</v>
      </c>
    </row>
    <row r="8" spans="2:19" x14ac:dyDescent="0.25">
      <c r="B8" s="11" t="s">
        <v>20</v>
      </c>
      <c r="C8" s="9">
        <v>4500</v>
      </c>
      <c r="D8" s="9">
        <v>4500</v>
      </c>
      <c r="E8" s="9">
        <v>4500</v>
      </c>
      <c r="F8" s="10">
        <f t="shared" si="2"/>
        <v>13500</v>
      </c>
      <c r="G8" s="9">
        <v>3500</v>
      </c>
      <c r="H8" s="9">
        <v>3500</v>
      </c>
      <c r="I8" s="9">
        <v>3500</v>
      </c>
      <c r="J8" s="10">
        <f t="shared" si="0"/>
        <v>10500</v>
      </c>
      <c r="K8" s="9">
        <v>3500</v>
      </c>
      <c r="L8" s="9">
        <v>3500</v>
      </c>
      <c r="M8" s="9">
        <v>3500</v>
      </c>
      <c r="N8" s="10">
        <f t="shared" si="3"/>
        <v>10500</v>
      </c>
      <c r="O8" s="9">
        <v>4500</v>
      </c>
      <c r="P8" s="9">
        <v>4500</v>
      </c>
      <c r="Q8" s="9">
        <v>4500</v>
      </c>
      <c r="R8" s="10">
        <f t="shared" si="1"/>
        <v>13500</v>
      </c>
      <c r="S8" s="9">
        <f t="shared" si="4"/>
        <v>48000</v>
      </c>
    </row>
    <row r="9" spans="2:19" x14ac:dyDescent="0.25">
      <c r="B9" s="11" t="s">
        <v>21</v>
      </c>
      <c r="C9" s="9">
        <v>9800</v>
      </c>
      <c r="D9" s="9">
        <v>9800</v>
      </c>
      <c r="E9" s="9">
        <v>9800</v>
      </c>
      <c r="F9" s="10">
        <f t="shared" si="2"/>
        <v>29400</v>
      </c>
      <c r="G9" s="9">
        <v>9800</v>
      </c>
      <c r="H9" s="9">
        <v>9800</v>
      </c>
      <c r="I9" s="9">
        <v>9800</v>
      </c>
      <c r="J9" s="10">
        <f t="shared" si="0"/>
        <v>29400</v>
      </c>
      <c r="K9" s="9">
        <v>9800</v>
      </c>
      <c r="L9" s="9">
        <v>9800</v>
      </c>
      <c r="M9" s="9">
        <v>9800</v>
      </c>
      <c r="N9" s="10">
        <f t="shared" si="3"/>
        <v>29400</v>
      </c>
      <c r="O9" s="9">
        <v>9800</v>
      </c>
      <c r="P9" s="9">
        <v>9800</v>
      </c>
      <c r="Q9" s="9">
        <v>9800</v>
      </c>
      <c r="R9" s="10">
        <f t="shared" si="1"/>
        <v>29400</v>
      </c>
      <c r="S9" s="9">
        <f t="shared" si="4"/>
        <v>117600</v>
      </c>
    </row>
    <row r="10" spans="2:19" x14ac:dyDescent="0.25">
      <c r="B10" s="11" t="s">
        <v>28</v>
      </c>
      <c r="C10" s="9">
        <v>1700</v>
      </c>
      <c r="D10" s="9">
        <v>1700</v>
      </c>
      <c r="E10" s="9">
        <v>1700</v>
      </c>
      <c r="F10" s="10">
        <f t="shared" si="2"/>
        <v>5100</v>
      </c>
      <c r="G10" s="9">
        <v>1700</v>
      </c>
      <c r="H10" s="9">
        <v>1700</v>
      </c>
      <c r="I10" s="9">
        <v>1700</v>
      </c>
      <c r="J10" s="10">
        <f t="shared" si="0"/>
        <v>5100</v>
      </c>
      <c r="K10" s="9">
        <v>1700</v>
      </c>
      <c r="L10" s="9">
        <v>1700</v>
      </c>
      <c r="M10" s="9">
        <v>1700</v>
      </c>
      <c r="N10" s="10">
        <f t="shared" si="3"/>
        <v>5100</v>
      </c>
      <c r="O10" s="9">
        <v>1700</v>
      </c>
      <c r="P10" s="9">
        <v>1700</v>
      </c>
      <c r="Q10" s="9">
        <v>1700</v>
      </c>
      <c r="R10" s="10">
        <f t="shared" si="1"/>
        <v>5100</v>
      </c>
      <c r="S10" s="9">
        <f t="shared" si="4"/>
        <v>20400</v>
      </c>
    </row>
    <row r="11" spans="2:19" x14ac:dyDescent="0.25">
      <c r="B11" s="11" t="s">
        <v>22</v>
      </c>
      <c r="C11" s="9">
        <v>27500</v>
      </c>
      <c r="D11" s="9">
        <v>27500</v>
      </c>
      <c r="E11" s="9">
        <v>27500</v>
      </c>
      <c r="F11" s="10">
        <f t="shared" si="2"/>
        <v>82500</v>
      </c>
      <c r="G11" s="9">
        <v>27500</v>
      </c>
      <c r="H11" s="9">
        <v>27500</v>
      </c>
      <c r="I11" s="9">
        <v>27500</v>
      </c>
      <c r="J11" s="10">
        <f t="shared" si="0"/>
        <v>82500</v>
      </c>
      <c r="K11" s="9">
        <v>27500</v>
      </c>
      <c r="L11" s="9">
        <v>27500</v>
      </c>
      <c r="M11" s="9">
        <v>27500</v>
      </c>
      <c r="N11" s="10">
        <f t="shared" si="3"/>
        <v>82500</v>
      </c>
      <c r="O11" s="9">
        <v>27500</v>
      </c>
      <c r="P11" s="9">
        <v>27500</v>
      </c>
      <c r="Q11" s="9">
        <v>27500</v>
      </c>
      <c r="R11" s="10">
        <f t="shared" si="1"/>
        <v>82500</v>
      </c>
      <c r="S11" s="9">
        <f t="shared" si="4"/>
        <v>330000</v>
      </c>
    </row>
    <row r="12" spans="2:19" x14ac:dyDescent="0.25">
      <c r="B12" s="12" t="s">
        <v>23</v>
      </c>
      <c r="C12" s="6">
        <f>SUM(C7:C11)</f>
        <v>43800</v>
      </c>
      <c r="D12" s="6">
        <f>SUM(D7:D11)</f>
        <v>43800</v>
      </c>
      <c r="E12" s="6">
        <f>SUM(E7:E11)</f>
        <v>43800</v>
      </c>
      <c r="F12" s="7">
        <f t="shared" si="2"/>
        <v>131400</v>
      </c>
      <c r="G12" s="6">
        <f>SUM(G7:G11)</f>
        <v>42800</v>
      </c>
      <c r="H12" s="6">
        <f>SUM(H7:H11)</f>
        <v>42800</v>
      </c>
      <c r="I12" s="6">
        <f>SUM(I7:I11)</f>
        <v>42800</v>
      </c>
      <c r="J12" s="7">
        <f t="shared" si="0"/>
        <v>128400</v>
      </c>
      <c r="K12" s="6">
        <f>SUM(K7:K11)</f>
        <v>42800</v>
      </c>
      <c r="L12" s="6">
        <f>SUM(L7:L11)</f>
        <v>42800</v>
      </c>
      <c r="M12" s="6">
        <f>SUM(M7:M11)</f>
        <v>42800</v>
      </c>
      <c r="N12" s="7">
        <f t="shared" si="3"/>
        <v>128400</v>
      </c>
      <c r="O12" s="6">
        <f>SUM(O7:O11)</f>
        <v>43800</v>
      </c>
      <c r="P12" s="6">
        <f>SUM(P7:P11)</f>
        <v>43800</v>
      </c>
      <c r="Q12" s="6">
        <f>SUM(Q7:Q11)</f>
        <v>43800</v>
      </c>
      <c r="R12" s="7">
        <f t="shared" si="1"/>
        <v>131400</v>
      </c>
      <c r="S12" s="6">
        <f t="shared" si="4"/>
        <v>519600</v>
      </c>
    </row>
    <row r="13" spans="2:19" x14ac:dyDescent="0.25">
      <c r="B13" s="12" t="s">
        <v>24</v>
      </c>
      <c r="C13" s="6">
        <f>C6-C12</f>
        <v>11200</v>
      </c>
      <c r="D13" s="6">
        <f>D6-D12</f>
        <v>11200</v>
      </c>
      <c r="E13" s="6">
        <f>E6-E12</f>
        <v>11200</v>
      </c>
      <c r="F13" s="7">
        <f t="shared" si="2"/>
        <v>33600</v>
      </c>
      <c r="G13" s="6">
        <f>G6-G12</f>
        <v>12200</v>
      </c>
      <c r="H13" s="6">
        <f>H6-H12</f>
        <v>12200</v>
      </c>
      <c r="I13" s="6">
        <f>I6-I12</f>
        <v>12200</v>
      </c>
      <c r="J13" s="7">
        <f t="shared" si="0"/>
        <v>36600</v>
      </c>
      <c r="K13" s="6">
        <f>K6-K12</f>
        <v>12200</v>
      </c>
      <c r="L13" s="6">
        <f>L6-L12</f>
        <v>12200</v>
      </c>
      <c r="M13" s="6">
        <f>M6-M12</f>
        <v>12200</v>
      </c>
      <c r="N13" s="7">
        <f t="shared" si="3"/>
        <v>36600</v>
      </c>
      <c r="O13" s="6">
        <f>O6-O12</f>
        <v>11200</v>
      </c>
      <c r="P13" s="6">
        <f>P6-P12</f>
        <v>11200</v>
      </c>
      <c r="Q13" s="6">
        <f>Q6-Q12</f>
        <v>11200</v>
      </c>
      <c r="R13" s="7">
        <f t="shared" si="1"/>
        <v>33600</v>
      </c>
      <c r="S13" s="6">
        <f t="shared" si="4"/>
        <v>140400</v>
      </c>
    </row>
    <row r="14" spans="2:19" x14ac:dyDescent="0.25">
      <c r="B14" s="11" t="s">
        <v>25</v>
      </c>
      <c r="C14" s="13">
        <v>45000</v>
      </c>
      <c r="D14" s="13">
        <v>45000</v>
      </c>
      <c r="E14" s="13">
        <v>45000</v>
      </c>
      <c r="F14" s="7">
        <f t="shared" si="2"/>
        <v>135000</v>
      </c>
      <c r="G14" s="13">
        <v>45000</v>
      </c>
      <c r="H14" s="13">
        <v>45000</v>
      </c>
      <c r="I14" s="13">
        <v>45000</v>
      </c>
      <c r="J14" s="7">
        <f t="shared" si="0"/>
        <v>135000</v>
      </c>
      <c r="K14" s="13">
        <v>45000</v>
      </c>
      <c r="L14" s="13">
        <v>45000</v>
      </c>
      <c r="M14" s="13">
        <v>45000</v>
      </c>
      <c r="N14" s="7">
        <f t="shared" si="3"/>
        <v>135000</v>
      </c>
      <c r="O14" s="13">
        <v>45000</v>
      </c>
      <c r="P14" s="13">
        <v>45000</v>
      </c>
      <c r="Q14" s="13">
        <v>45000</v>
      </c>
      <c r="R14" s="7">
        <f t="shared" si="1"/>
        <v>135000</v>
      </c>
      <c r="S14" s="6">
        <f t="shared" si="4"/>
        <v>540000</v>
      </c>
    </row>
    <row r="15" spans="2:19" x14ac:dyDescent="0.25">
      <c r="B15" s="11" t="s">
        <v>26</v>
      </c>
      <c r="C15" s="14">
        <v>5000</v>
      </c>
      <c r="D15" s="14">
        <v>5000</v>
      </c>
      <c r="E15" s="14">
        <v>5000</v>
      </c>
      <c r="F15" s="7">
        <f t="shared" si="2"/>
        <v>15000</v>
      </c>
      <c r="G15" s="14">
        <v>5000</v>
      </c>
      <c r="H15" s="14">
        <v>5000</v>
      </c>
      <c r="I15" s="14">
        <v>5000</v>
      </c>
      <c r="J15" s="7">
        <f t="shared" si="0"/>
        <v>15000</v>
      </c>
      <c r="K15" s="14">
        <v>5000</v>
      </c>
      <c r="L15" s="14">
        <v>5000</v>
      </c>
      <c r="M15" s="14">
        <v>5000</v>
      </c>
      <c r="N15" s="7">
        <f t="shared" si="3"/>
        <v>15000</v>
      </c>
      <c r="O15" s="14">
        <v>5000</v>
      </c>
      <c r="P15" s="14">
        <v>5000</v>
      </c>
      <c r="Q15" s="14">
        <v>5000</v>
      </c>
      <c r="R15" s="7">
        <f t="shared" si="1"/>
        <v>15000</v>
      </c>
      <c r="S15" s="6">
        <f t="shared" si="4"/>
        <v>60000</v>
      </c>
    </row>
    <row r="16" spans="2:19" x14ac:dyDescent="0.25">
      <c r="B16" s="11" t="s">
        <v>27</v>
      </c>
      <c r="C16" s="13">
        <f>C14-C15</f>
        <v>40000</v>
      </c>
      <c r="D16" s="13">
        <f t="shared" ref="D16:G16" si="5">D14-D15</f>
        <v>40000</v>
      </c>
      <c r="E16" s="13">
        <f t="shared" si="5"/>
        <v>40000</v>
      </c>
      <c r="F16" s="7">
        <f t="shared" si="2"/>
        <v>120000</v>
      </c>
      <c r="G16" s="13">
        <f t="shared" si="5"/>
        <v>40000</v>
      </c>
      <c r="H16" s="13">
        <v>1000</v>
      </c>
      <c r="I16" s="13">
        <v>1000</v>
      </c>
      <c r="J16" s="7">
        <f t="shared" si="0"/>
        <v>42000</v>
      </c>
      <c r="K16" s="13">
        <f t="shared" ref="K16" si="6">K14-K15</f>
        <v>40000</v>
      </c>
      <c r="L16" s="13">
        <v>1000</v>
      </c>
      <c r="M16" s="13">
        <v>1000</v>
      </c>
      <c r="N16" s="7">
        <f t="shared" si="3"/>
        <v>42000</v>
      </c>
      <c r="O16" s="13">
        <f t="shared" ref="O16" si="7">O14-O15</f>
        <v>40000</v>
      </c>
      <c r="P16" s="13">
        <v>1000</v>
      </c>
      <c r="Q16" s="13">
        <v>1000</v>
      </c>
      <c r="R16" s="7">
        <f t="shared" si="1"/>
        <v>42000</v>
      </c>
      <c r="S16" s="6">
        <f t="shared" si="4"/>
        <v>246000</v>
      </c>
    </row>
    <row r="17" spans="2:19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2:19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19" x14ac:dyDescent="0.25">
      <c r="B20" s="2"/>
      <c r="C20" s="2"/>
      <c r="D20" s="2"/>
      <c r="E20" s="2"/>
      <c r="F20" s="1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19" x14ac:dyDescent="0.25">
      <c r="B21" s="3" t="s">
        <v>31</v>
      </c>
      <c r="C21" s="4" t="s">
        <v>3</v>
      </c>
      <c r="D21" s="4" t="s">
        <v>7</v>
      </c>
      <c r="E21" s="4" t="s">
        <v>11</v>
      </c>
      <c r="F21" s="4" t="s">
        <v>15</v>
      </c>
      <c r="G21" s="4" t="s">
        <v>33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:19" x14ac:dyDescent="0.25">
      <c r="B22" s="5" t="s">
        <v>16</v>
      </c>
      <c r="C22" s="7">
        <f t="shared" ref="C22:C27" si="8">SUM(C4:E4)</f>
        <v>165000</v>
      </c>
      <c r="D22" s="7">
        <f t="shared" ref="D22:D27" si="9">SUM(G4:I4)</f>
        <v>165000</v>
      </c>
      <c r="E22" s="7">
        <f t="shared" ref="E22:E27" si="10">SUM(K4:M4)</f>
        <v>165000</v>
      </c>
      <c r="F22" s="7">
        <f t="shared" ref="F22:F27" si="11">SUM(O4:Q4)</f>
        <v>165000</v>
      </c>
      <c r="G22" s="7">
        <f t="shared" ref="G22:G30" si="12">C22+D22+E22+F22</f>
        <v>660000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2:19" x14ac:dyDescent="0.25">
      <c r="B23" s="8" t="s">
        <v>17</v>
      </c>
      <c r="C23" s="9">
        <f t="shared" si="8"/>
        <v>0</v>
      </c>
      <c r="D23" s="9">
        <f t="shared" si="9"/>
        <v>0</v>
      </c>
      <c r="E23" s="9">
        <f t="shared" si="10"/>
        <v>0</v>
      </c>
      <c r="F23" s="9">
        <f t="shared" si="11"/>
        <v>0</v>
      </c>
      <c r="G23" s="9">
        <f t="shared" si="12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2:19" x14ac:dyDescent="0.25">
      <c r="B24" s="5" t="s">
        <v>18</v>
      </c>
      <c r="C24" s="7">
        <f t="shared" si="8"/>
        <v>165000</v>
      </c>
      <c r="D24" s="7">
        <f t="shared" si="9"/>
        <v>165000</v>
      </c>
      <c r="E24" s="7">
        <f t="shared" si="10"/>
        <v>165000</v>
      </c>
      <c r="F24" s="7">
        <f t="shared" si="11"/>
        <v>165000</v>
      </c>
      <c r="G24" s="7">
        <f t="shared" si="12"/>
        <v>660000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2:19" x14ac:dyDescent="0.25">
      <c r="B25" s="11" t="s">
        <v>19</v>
      </c>
      <c r="C25" s="9">
        <f t="shared" si="8"/>
        <v>900</v>
      </c>
      <c r="D25" s="9">
        <f t="shared" si="9"/>
        <v>900</v>
      </c>
      <c r="E25" s="9">
        <f t="shared" si="10"/>
        <v>900</v>
      </c>
      <c r="F25" s="9">
        <f t="shared" si="11"/>
        <v>900</v>
      </c>
      <c r="G25" s="9">
        <f t="shared" si="12"/>
        <v>3600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19" x14ac:dyDescent="0.25">
      <c r="B26" s="11" t="s">
        <v>20</v>
      </c>
      <c r="C26" s="9">
        <f t="shared" si="8"/>
        <v>13500</v>
      </c>
      <c r="D26" s="9">
        <f t="shared" si="9"/>
        <v>10500</v>
      </c>
      <c r="E26" s="9">
        <f t="shared" si="10"/>
        <v>10500</v>
      </c>
      <c r="F26" s="9">
        <f t="shared" si="11"/>
        <v>13500</v>
      </c>
      <c r="G26" s="9">
        <f t="shared" si="12"/>
        <v>48000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2:19" x14ac:dyDescent="0.25">
      <c r="B27" s="11" t="s">
        <v>21</v>
      </c>
      <c r="C27" s="9">
        <f t="shared" si="8"/>
        <v>29400</v>
      </c>
      <c r="D27" s="9">
        <f t="shared" si="9"/>
        <v>29400</v>
      </c>
      <c r="E27" s="9">
        <f t="shared" si="10"/>
        <v>29400</v>
      </c>
      <c r="F27" s="9">
        <f t="shared" si="11"/>
        <v>29400</v>
      </c>
      <c r="G27" s="9">
        <f t="shared" si="12"/>
        <v>117600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2:19" x14ac:dyDescent="0.25">
      <c r="B28" s="11" t="s">
        <v>22</v>
      </c>
      <c r="C28" s="9">
        <f>SUM(C11:E11)</f>
        <v>82500</v>
      </c>
      <c r="D28" s="9">
        <f>SUM(G11:I11)</f>
        <v>82500</v>
      </c>
      <c r="E28" s="9">
        <f>SUM(K11:M11)</f>
        <v>82500</v>
      </c>
      <c r="F28" s="9">
        <f>SUM(O11:Q11)</f>
        <v>82500</v>
      </c>
      <c r="G28" s="9">
        <f t="shared" si="12"/>
        <v>330000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x14ac:dyDescent="0.25">
      <c r="B29" s="12" t="s">
        <v>23</v>
      </c>
      <c r="C29" s="7">
        <f t="shared" ref="C29:C30" si="13">SUM(C12:E12)</f>
        <v>131400</v>
      </c>
      <c r="D29" s="7">
        <f t="shared" ref="D29:D30" si="14">SUM(G12:I12)</f>
        <v>128400</v>
      </c>
      <c r="E29" s="7">
        <f t="shared" ref="E29:E30" si="15">SUM(K12:M12)</f>
        <v>128400</v>
      </c>
      <c r="F29" s="7">
        <f t="shared" ref="F29:F30" si="16">SUM(O12:Q12)</f>
        <v>131400</v>
      </c>
      <c r="G29" s="7">
        <f t="shared" si="12"/>
        <v>519600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x14ac:dyDescent="0.25">
      <c r="B30" s="12" t="s">
        <v>24</v>
      </c>
      <c r="C30" s="7">
        <f t="shared" si="13"/>
        <v>33600</v>
      </c>
      <c r="D30" s="7">
        <f t="shared" si="14"/>
        <v>36600</v>
      </c>
      <c r="E30" s="7">
        <f t="shared" si="15"/>
        <v>36600</v>
      </c>
      <c r="F30" s="7">
        <f t="shared" si="16"/>
        <v>33600</v>
      </c>
      <c r="G30" s="7">
        <f t="shared" si="12"/>
        <v>140400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2:19" x14ac:dyDescent="0.25">
      <c r="B31" s="11" t="s">
        <v>25</v>
      </c>
      <c r="C31" s="13">
        <f>F14</f>
        <v>135000</v>
      </c>
      <c r="D31" s="13">
        <f>J14</f>
        <v>135000</v>
      </c>
      <c r="E31" s="13">
        <f>N14</f>
        <v>135000</v>
      </c>
      <c r="F31" s="13">
        <f>R14</f>
        <v>135000</v>
      </c>
      <c r="G31" s="13">
        <f>S14</f>
        <v>540000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19" x14ac:dyDescent="0.25">
      <c r="B32" s="11" t="s">
        <v>26</v>
      </c>
      <c r="C32" s="13">
        <f t="shared" ref="C32:C33" si="17">F15</f>
        <v>15000</v>
      </c>
      <c r="D32" s="13">
        <f t="shared" ref="D32:D33" si="18">J15</f>
        <v>15000</v>
      </c>
      <c r="E32" s="13">
        <f t="shared" ref="E32:E33" si="19">N15</f>
        <v>15000</v>
      </c>
      <c r="F32" s="13">
        <f t="shared" ref="F32:F33" si="20">R15</f>
        <v>15000</v>
      </c>
      <c r="G32" s="13">
        <f t="shared" ref="G32:G33" si="21">S15</f>
        <v>60000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19" x14ac:dyDescent="0.25">
      <c r="B33" s="12" t="s">
        <v>27</v>
      </c>
      <c r="C33" s="16">
        <f t="shared" si="17"/>
        <v>120000</v>
      </c>
      <c r="D33" s="16">
        <f t="shared" si="18"/>
        <v>42000</v>
      </c>
      <c r="E33" s="16">
        <f t="shared" si="19"/>
        <v>42000</v>
      </c>
      <c r="F33" s="16">
        <f t="shared" si="20"/>
        <v>42000</v>
      </c>
      <c r="G33" s="16">
        <f t="shared" si="21"/>
        <v>246000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2:19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2:19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x14ac:dyDescent="0.25">
      <c r="B36" s="1" t="s">
        <v>29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x14ac:dyDescent="0.25">
      <c r="B37" s="1" t="s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</sheetData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2024-03-22T09:33:59Z</dcterms:modified>
</cp:coreProperties>
</file>